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060" yWindow="1800" windowWidth="15480" windowHeight="11640" firstSheet="1" activeTab="1"/>
  </bookViews>
  <sheets>
    <sheet name="Verdier" sheetId="1" state="hidden" r:id="rId1"/>
    <sheet name="Julebord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<sst xmlns="http://schemas.openxmlformats.org/spreadsheetml/2006/main" count="37" uniqueCount="36">
  <si>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ml</t>
  </si>
  <si>
    <t>%</t>
  </si>
  <si>
    <t>-</t>
  </si>
  <si>
    <r>
      <t>Animation</t>
    </r>
    <r>
      <rPr>
        <sz val="6"/>
        <rFont val="Arial"/>
        <family val="2"/>
      </rPr>
      <t xml:space="preserve"> Subject may be more talkative and have a feeling of well-being. Slightly slower reactions.</t>
    </r>
  </si>
  <si>
    <r>
      <t>Possible death</t>
    </r>
    <r>
      <rPr>
        <sz val="6"/>
        <rFont val="Arial"/>
        <family val="2"/>
      </rPr>
      <t xml:space="preserve"> Death from respiratory paralysis</t>
    </r>
  </si>
  <si>
    <r>
      <t>Coma</t>
    </r>
    <r>
      <rPr>
        <sz val="6"/>
        <rFont val="Arial"/>
        <family val="2"/>
      </rPr>
      <t xml:space="preserve"> Coma and anaesthesia. Depressed or abolished reflexes.
Hypothermia, impaired circulation and respiration. Possible death.</t>
    </r>
  </si>
  <si>
    <r>
      <t>Stupor</t>
    </r>
    <r>
      <rPr>
        <sz val="6"/>
        <rFont val="Arial"/>
        <family val="2"/>
      </rPr>
      <t xml:space="preserve"> Apathy, general inertia, approaching paralysis. Marked lack of ability to stand or walk.
Vomiting, incontinence, stupor, sleep, coma</t>
    </r>
  </si>
  <si>
    <r>
      <t>Confusion</t>
    </r>
    <r>
      <rPr>
        <sz val="6"/>
        <rFont val="Arial"/>
        <family val="2"/>
      </rPr>
      <t xml:space="preserve"> Disorientation, mental confusion and dizziness, Exaggerated emotions - fear, anger and</t>
    </r>
  </si>
  <si>
    <t>grief. Some loss of perception. Decreased pain sense, impaired balance and slurred speech.
Sleep in the absence of stimulating input.</t>
  </si>
  <si>
    <t>and co-ordination (hence staggering gait). Increased reaction time, possible nausea and/or desire to lie down.</t>
  </si>
  <si>
    <r>
      <t>Excitement</t>
    </r>
    <r>
      <rPr>
        <sz val="6"/>
        <rFont val="Arial"/>
        <family val="2"/>
      </rPr>
      <t xml:space="preserve"> Emotional instability, and loss of initial judgement. Decreased perception</t>
    </r>
  </si>
  <si>
    <r>
      <t>Euphoria</t>
    </r>
    <r>
      <rPr>
        <sz val="6"/>
        <rFont val="Arial"/>
        <family val="2"/>
      </rPr>
      <t xml:space="preserve"> Increased self confidence, and decreased inhibitions. Loss of attention, judgement 
and control, by decrease in co-ordination and sensory perception</t>
    </r>
  </si>
  <si>
    <t>Drink</t>
  </si>
  <si>
    <t>Flaskeøl</t>
  </si>
  <si>
    <t>Halvliter</t>
  </si>
  <si>
    <t>Manne-øl</t>
  </si>
  <si>
    <t>Juleøl flaske</t>
  </si>
  <si>
    <t>Shot</t>
  </si>
  <si>
    <t>Glass vin</t>
  </si>
  <si>
    <t>Halvflaske vin</t>
  </si>
  <si>
    <t>Helflaske vin</t>
  </si>
  <si>
    <t>Eplecider</t>
  </si>
  <si>
    <t>Halvliter eplecider</t>
  </si>
  <si>
    <t>Kartong eplecider</t>
  </si>
  <si>
    <t>Likør</t>
  </si>
  <si>
    <t>Halvflaske likør</t>
  </si>
  <si>
    <t>Helflaske likør</t>
  </si>
  <si>
    <t>Taktisk oppkast</t>
  </si>
  <si>
    <t>Halvflaske sprit</t>
  </si>
  <si>
    <t>Helflaske sprit</t>
  </si>
  <si>
    <t>Festens start</t>
  </si>
  <si>
    <t>Din vekt</t>
  </si>
  <si>
    <t>Tid</t>
  </si>
  <si>
    <t>Antall drinker</t>
  </si>
  <si>
    <t>TK=Taktisk oppkast</t>
  </si>
  <si>
    <t>kg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</si>
</sst>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(&quot;mk&quot;* #,##0_);_(&quot;mk&quot;* \(#,##0\);_(&quot;mk&quot;* &quot;-&quot;_);_(@_)"/>
    <numFmt numFmtId="201" formatCode="_(&quot;mk&quot;* #,##0.00_);_(&quot;mk&quot;* \(#,##0.00\);_(&quot;mk&quot;* &quot;-&quot;??_);_(@_)"/>
    <numFmt numFmtId="202" formatCode="0.0"/>
    <numFmt numFmtId="203" formatCode="[$-414]d\.\ mmmm\ yyyy"/>
    <numFmt numFmtId="204" formatCode="0\:&quot;00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4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204" fontId="5" fillId="4" borderId="0" xfId="0" applyNumberFormat="1" applyFont="1" applyFill="1" applyAlignment="1">
      <alignment/>
    </xf>
    <xf numFmtId="204" fontId="0" fillId="2" borderId="0" xfId="0" applyNumberFormat="1" applyFill="1" applyAlignment="1">
      <alignment/>
    </xf>
    <xf numFmtId="204" fontId="4" fillId="2" borderId="0" xfId="0" applyNumberFormat="1" applyFont="1" applyFill="1" applyAlignment="1">
      <alignment horizontal="center"/>
    </xf>
    <xf numFmtId="204" fontId="0" fillId="2" borderId="1" xfId="0" applyNumberFormat="1" applyFill="1" applyBorder="1" applyAlignment="1">
      <alignment horizontal="center" vertical="center"/>
    </xf>
    <xf numFmtId="202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/>
    </xf>
    <xf numFmtId="0" fontId="12" fillId="2" borderId="4" xfId="0" applyFont="1" applyFill="1" applyBorder="1" applyAlignment="1">
      <alignment/>
    </xf>
    <xf numFmtId="204" fontId="1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Blood alcohol per mill 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175"/>
          <c:w val="0.936"/>
          <c:h val="0.8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Julebord!$A$5:$A$29</c:f>
              <c:numCache>
                <c:ptCount val="2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Julebord!$H$4:$H$28</c:f>
              <c:numCache>
                <c:ptCount val="25"/>
                <c:pt idx="0">
                  <c:v>0</c:v>
                </c:pt>
                <c:pt idx="1">
                  <c:v>1.875</c:v>
                </c:pt>
                <c:pt idx="2">
                  <c:v>1.5562500000000001</c:v>
                </c:pt>
                <c:pt idx="3">
                  <c:v>1.9171874999999998</c:v>
                </c:pt>
                <c:pt idx="4">
                  <c:v>1.8878906249999998</c:v>
                </c:pt>
                <c:pt idx="5">
                  <c:v>1.97031796875</c:v>
                </c:pt>
                <c:pt idx="6">
                  <c:v>1.8527384765625</c:v>
                </c:pt>
                <c:pt idx="7">
                  <c:v>1.689553857421875</c:v>
                </c:pt>
                <c:pt idx="8">
                  <c:v>1.4171653930664063</c:v>
                </c:pt>
                <c:pt idx="9">
                  <c:v>1.8128740447998046</c:v>
                </c:pt>
                <c:pt idx="10">
                  <c:v>1.3596555335998537</c:v>
                </c:pt>
                <c:pt idx="11">
                  <c:v>1.0197416501998902</c:v>
                </c:pt>
                <c:pt idx="12">
                  <c:v>0.7648062376499176</c:v>
                </c:pt>
                <c:pt idx="13">
                  <c:v>0.5736046782374382</c:v>
                </c:pt>
                <c:pt idx="14">
                  <c:v>0.43020350867807866</c:v>
                </c:pt>
                <c:pt idx="15">
                  <c:v>0.32265263150855905</c:v>
                </c:pt>
                <c:pt idx="16">
                  <c:v>0.2419894736314193</c:v>
                </c:pt>
                <c:pt idx="17">
                  <c:v>0.18149210522356446</c:v>
                </c:pt>
                <c:pt idx="18">
                  <c:v>0.13611907891767333</c:v>
                </c:pt>
                <c:pt idx="19">
                  <c:v>0.102089309188255</c:v>
                </c:pt>
                <c:pt idx="20">
                  <c:v>0.07656698189119127</c:v>
                </c:pt>
                <c:pt idx="21">
                  <c:v>0.057425236418393436</c:v>
                </c:pt>
                <c:pt idx="22">
                  <c:v>0.04306892731379508</c:v>
                </c:pt>
                <c:pt idx="23">
                  <c:v>0.03230169548534631</c:v>
                </c:pt>
                <c:pt idx="24">
                  <c:v>0.024226271614009733</c:v>
                </c:pt>
              </c:numCache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24 hours clock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33205"/>
        <c:crosses val="autoZero"/>
        <c:auto val="0"/>
        <c:lblOffset val="100"/>
        <c:noMultiLvlLbl val="0"/>
      </c:catAx>
      <c:valAx>
        <c:axId val="6013320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 in 1000 parts alcohol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94548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0.7635</cdr:y>
    </cdr:from>
    <cdr:to>
      <cdr:x>0.9785</cdr:x>
      <cdr:y>0.76425</cdr:y>
    </cdr:to>
    <cdr:sp>
      <cdr:nvSpPr>
        <cdr:cNvPr id="1" name="Line 2"/>
        <cdr:cNvSpPr>
          <a:spLocks/>
        </cdr:cNvSpPr>
      </cdr:nvSpPr>
      <cdr:spPr>
        <a:xfrm>
          <a:off x="428625" y="2352675"/>
          <a:ext cx="2543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0.68625</cdr:y>
    </cdr:from>
    <cdr:to>
      <cdr:x>0.9795</cdr:x>
      <cdr:y>0.68625</cdr:y>
    </cdr:to>
    <cdr:sp>
      <cdr:nvSpPr>
        <cdr:cNvPr id="2" name="Line 3"/>
        <cdr:cNvSpPr>
          <a:spLocks/>
        </cdr:cNvSpPr>
      </cdr:nvSpPr>
      <cdr:spPr>
        <a:xfrm>
          <a:off x="428625" y="21145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0.561</cdr:y>
    </cdr:from>
    <cdr:to>
      <cdr:x>0.98025</cdr:x>
      <cdr:y>0.562</cdr:y>
    </cdr:to>
    <cdr:sp>
      <cdr:nvSpPr>
        <cdr:cNvPr id="3" name="Line 4"/>
        <cdr:cNvSpPr>
          <a:spLocks/>
        </cdr:cNvSpPr>
      </cdr:nvSpPr>
      <cdr:spPr>
        <a:xfrm>
          <a:off x="428625" y="17240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0.41075</cdr:y>
    </cdr:from>
    <cdr:to>
      <cdr:x>0.9795</cdr:x>
      <cdr:y>0.41075</cdr:y>
    </cdr:to>
    <cdr:sp>
      <cdr:nvSpPr>
        <cdr:cNvPr id="4" name="Line 5"/>
        <cdr:cNvSpPr>
          <a:spLocks/>
        </cdr:cNvSpPr>
      </cdr:nvSpPr>
      <cdr:spPr>
        <a:xfrm>
          <a:off x="428625" y="12668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0.3005</cdr:y>
    </cdr:from>
    <cdr:to>
      <cdr:x>0.98025</cdr:x>
      <cdr:y>0.30125</cdr:y>
    </cdr:to>
    <cdr:sp>
      <cdr:nvSpPr>
        <cdr:cNvPr id="5" name="Line 6"/>
        <cdr:cNvSpPr>
          <a:spLocks/>
        </cdr:cNvSpPr>
      </cdr:nvSpPr>
      <cdr:spPr>
        <a:xfrm>
          <a:off x="428625" y="9239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0.14775</cdr:y>
    </cdr:from>
    <cdr:to>
      <cdr:x>0.98025</cdr:x>
      <cdr:y>0.14775</cdr:y>
    </cdr:to>
    <cdr:sp>
      <cdr:nvSpPr>
        <cdr:cNvPr id="6" name="Line 7"/>
        <cdr:cNvSpPr>
          <a:spLocks/>
        </cdr:cNvSpPr>
      </cdr:nvSpPr>
      <cdr:spPr>
        <a:xfrm>
          <a:off x="428625" y="44767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0.08675</cdr:y>
    </cdr:from>
    <cdr:to>
      <cdr:x>0.9795</cdr:x>
      <cdr:y>0.08675</cdr:y>
    </cdr:to>
    <cdr:sp>
      <cdr:nvSpPr>
        <cdr:cNvPr id="7" name="Line 8"/>
        <cdr:cNvSpPr>
          <a:spLocks/>
        </cdr:cNvSpPr>
      </cdr:nvSpPr>
      <cdr:spPr>
        <a:xfrm>
          <a:off x="428625" y="2667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667000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erg.no/funstuff/WINDOWS/Temporary%20Internet%20Files/Hurl/intro.html" TargetMode="External" /><Relationship Id="rId2" Type="http://schemas.openxmlformats.org/officeDocument/2006/relationships/hyperlink" Target="http://www.boberg.no/funstuff/WINDOWS/Temporary%20Internet%20Files/Hurl/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9" sqref="F9"/>
    </sheetView>
  </sheetViews>
  <sheetFormatPr defaultColWidth="11.421875" defaultRowHeight="12.75"/>
  <sheetData>
    <row r="1" spans="1:4" ht="12.75">
      <c r="A1" s="4" t="s">
        <v>12</v>
      </c>
      <c r="B1" s="9" t="s">
        <v>0</v>
      </c>
      <c r="C1" s="9" t="s">
        <v>1</v>
      </c>
      <c r="D1" s="4"/>
    </row>
    <row r="2" spans="1:4" ht="12.75">
      <c r="A2" s="5" t="s">
        <v>2</v>
      </c>
      <c r="B2" s="5">
        <v>0</v>
      </c>
      <c r="C2" s="5">
        <v>0</v>
      </c>
      <c r="D2" s="6">
        <f>B2*C2*8</f>
        <v>0</v>
      </c>
    </row>
    <row r="3" spans="1:4" ht="12.75">
      <c r="A3" s="5" t="s">
        <v>13</v>
      </c>
      <c r="B3" s="5">
        <v>330</v>
      </c>
      <c r="C3" s="5">
        <v>5</v>
      </c>
      <c r="D3" s="6">
        <f aca="true" t="shared" si="0" ref="D3:D19">B3*C3*8/1000</f>
        <v>13.2</v>
      </c>
    </row>
    <row r="4" spans="1:4" ht="12.75">
      <c r="A4" s="5" t="s">
        <v>14</v>
      </c>
      <c r="B4" s="5">
        <v>500</v>
      </c>
      <c r="C4" s="5">
        <v>5</v>
      </c>
      <c r="D4" s="6">
        <f t="shared" si="0"/>
        <v>20</v>
      </c>
    </row>
    <row r="5" spans="1:4" ht="12.75">
      <c r="A5" s="5" t="s">
        <v>15</v>
      </c>
      <c r="B5" s="5">
        <v>1000</v>
      </c>
      <c r="C5" s="5">
        <v>5</v>
      </c>
      <c r="D5" s="6">
        <f t="shared" si="0"/>
        <v>40</v>
      </c>
    </row>
    <row r="6" spans="1:4" ht="12.75">
      <c r="A6" s="5" t="s">
        <v>16</v>
      </c>
      <c r="B6" s="5">
        <v>330</v>
      </c>
      <c r="C6" s="5">
        <v>5.6</v>
      </c>
      <c r="D6" s="6">
        <f t="shared" si="0"/>
        <v>14.783999999999999</v>
      </c>
    </row>
    <row r="7" spans="1:4" ht="12.75">
      <c r="A7" s="5" t="s">
        <v>12</v>
      </c>
      <c r="B7" s="5">
        <v>25</v>
      </c>
      <c r="C7" s="5">
        <v>40</v>
      </c>
      <c r="D7" s="6">
        <f t="shared" si="0"/>
        <v>8</v>
      </c>
    </row>
    <row r="8" spans="1:4" ht="12.75">
      <c r="A8" s="5" t="s">
        <v>28</v>
      </c>
      <c r="B8" s="5">
        <v>375</v>
      </c>
      <c r="C8" s="5">
        <v>40</v>
      </c>
      <c r="D8" s="6">
        <f t="shared" si="0"/>
        <v>120</v>
      </c>
    </row>
    <row r="9" spans="1:4" ht="12.75">
      <c r="A9" s="5" t="s">
        <v>29</v>
      </c>
      <c r="B9" s="5">
        <v>750</v>
      </c>
      <c r="C9" s="5">
        <v>40</v>
      </c>
      <c r="D9" s="6">
        <f t="shared" si="0"/>
        <v>240</v>
      </c>
    </row>
    <row r="10" spans="1:4" ht="12.75">
      <c r="A10" s="5" t="s">
        <v>18</v>
      </c>
      <c r="B10" s="5">
        <v>120</v>
      </c>
      <c r="C10" s="5">
        <v>12</v>
      </c>
      <c r="D10" s="6">
        <f t="shared" si="0"/>
        <v>11.52</v>
      </c>
    </row>
    <row r="11" spans="1:4" ht="12.75">
      <c r="A11" s="5" t="s">
        <v>19</v>
      </c>
      <c r="B11" s="5">
        <v>375</v>
      </c>
      <c r="C11" s="5">
        <v>12</v>
      </c>
      <c r="D11" s="6">
        <f t="shared" si="0"/>
        <v>36</v>
      </c>
    </row>
    <row r="12" spans="1:4" ht="12.75">
      <c r="A12" s="5" t="s">
        <v>20</v>
      </c>
      <c r="B12" s="5">
        <v>750</v>
      </c>
      <c r="C12" s="5">
        <v>12</v>
      </c>
      <c r="D12" s="6">
        <f t="shared" si="0"/>
        <v>72</v>
      </c>
    </row>
    <row r="13" spans="1:4" ht="12.75">
      <c r="A13" s="5" t="s">
        <v>21</v>
      </c>
      <c r="B13" s="5">
        <v>250</v>
      </c>
      <c r="C13" s="5">
        <v>5</v>
      </c>
      <c r="D13" s="6">
        <f t="shared" si="0"/>
        <v>10</v>
      </c>
    </row>
    <row r="14" spans="1:4" ht="12.75">
      <c r="A14" s="5" t="s">
        <v>22</v>
      </c>
      <c r="B14" s="5">
        <v>500</v>
      </c>
      <c r="C14" s="5">
        <v>5</v>
      </c>
      <c r="D14" s="6">
        <f t="shared" si="0"/>
        <v>20</v>
      </c>
    </row>
    <row r="15" spans="1:4" ht="12.75">
      <c r="A15" s="5" t="s">
        <v>23</v>
      </c>
      <c r="B15" s="5">
        <v>3000</v>
      </c>
      <c r="C15" s="5">
        <v>5</v>
      </c>
      <c r="D15" s="6">
        <f t="shared" si="0"/>
        <v>120</v>
      </c>
    </row>
    <row r="16" spans="1:4" ht="12.75">
      <c r="A16" s="5" t="s">
        <v>24</v>
      </c>
      <c r="B16" s="5">
        <v>120</v>
      </c>
      <c r="C16" s="5">
        <v>20</v>
      </c>
      <c r="D16" s="6">
        <f t="shared" si="0"/>
        <v>19.2</v>
      </c>
    </row>
    <row r="17" spans="1:4" ht="12.75">
      <c r="A17" s="5" t="s">
        <v>25</v>
      </c>
      <c r="B17" s="5">
        <v>375</v>
      </c>
      <c r="C17" s="5">
        <v>20</v>
      </c>
      <c r="D17" s="6">
        <f t="shared" si="0"/>
        <v>60</v>
      </c>
    </row>
    <row r="18" spans="1:4" ht="12.75">
      <c r="A18" s="5" t="s">
        <v>26</v>
      </c>
      <c r="B18" s="5">
        <v>750</v>
      </c>
      <c r="C18" s="5">
        <v>20</v>
      </c>
      <c r="D18" s="6">
        <f t="shared" si="0"/>
        <v>120</v>
      </c>
    </row>
    <row r="19" spans="1:4" ht="12.75">
      <c r="A19" s="5" t="s">
        <v>17</v>
      </c>
      <c r="B19" s="5">
        <v>25</v>
      </c>
      <c r="C19" s="5">
        <v>40</v>
      </c>
      <c r="D19" s="6">
        <f t="shared" si="0"/>
        <v>8</v>
      </c>
    </row>
    <row r="20" spans="1:4" ht="12.75">
      <c r="A20" s="1"/>
      <c r="B20" s="1"/>
      <c r="C20" s="1"/>
      <c r="D20" s="1"/>
    </row>
    <row r="21" spans="1:4" ht="12.75">
      <c r="A21" s="5" t="s">
        <v>27</v>
      </c>
      <c r="B21" s="5">
        <v>-1500</v>
      </c>
      <c r="C21" s="5">
        <v>3.5</v>
      </c>
      <c r="D21" s="6">
        <f>B21*C21*8/1000</f>
        <v>-42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RowColHeaders="0" tabSelected="1" zoomScale="125" zoomScaleNormal="125" workbookViewId="0" topLeftCell="A1">
      <selection activeCell="C2" sqref="C2"/>
    </sheetView>
  </sheetViews>
  <sheetFormatPr defaultColWidth="11.421875" defaultRowHeight="12.75"/>
  <cols>
    <col min="1" max="1" width="6.7109375" style="22" customWidth="1"/>
    <col min="2" max="2" width="9.28125" style="1" customWidth="1"/>
    <col min="3" max="3" width="9.140625" style="1" customWidth="1"/>
    <col min="4" max="4" width="6.57421875" style="1" customWidth="1"/>
    <col min="5" max="5" width="7.00390625" style="1" customWidth="1"/>
    <col min="6" max="8" width="0.2890625" style="1" customWidth="1"/>
    <col min="9" max="9" width="7.421875" style="1" customWidth="1"/>
    <col min="10" max="10" width="21.28125" style="1" bestFit="1" customWidth="1"/>
    <col min="11" max="11" width="5.57421875" style="1" bestFit="1" customWidth="1"/>
    <col min="12" max="12" width="5.00390625" style="1" customWidth="1"/>
    <col min="13" max="13" width="5.421875" style="1" customWidth="1"/>
    <col min="14" max="14" width="48.8515625" style="1" customWidth="1"/>
    <col min="15" max="27" width="7.8515625" style="1" customWidth="1"/>
    <col min="28" max="28" width="31.57421875" style="1" customWidth="1"/>
    <col min="29" max="16384" width="7.8515625" style="1" customWidth="1"/>
  </cols>
  <sheetData>
    <row r="1" spans="1:5" ht="15" customHeight="1">
      <c r="A1" s="21" t="s">
        <v>30</v>
      </c>
      <c r="B1" s="19"/>
      <c r="C1" s="19">
        <v>17</v>
      </c>
      <c r="D1" s="20"/>
      <c r="E1" s="20"/>
    </row>
    <row r="2" spans="1:8" ht="15" customHeight="1">
      <c r="A2" s="21" t="s">
        <v>31</v>
      </c>
      <c r="B2" s="19"/>
      <c r="C2" s="19">
        <v>80</v>
      </c>
      <c r="D2" s="20" t="s">
        <v>35</v>
      </c>
      <c r="E2" s="20"/>
      <c r="F2" s="2"/>
      <c r="G2" s="2"/>
      <c r="H2" s="8"/>
    </row>
    <row r="3" spans="1:14" ht="16.5" customHeight="1">
      <c r="A3" s="23" t="s">
        <v>32</v>
      </c>
      <c r="B3" s="18" t="s">
        <v>33</v>
      </c>
      <c r="E3" s="14"/>
      <c r="F3" s="8"/>
      <c r="G3" s="8"/>
      <c r="H3" s="8"/>
      <c r="N3" s="11" t="s">
        <v>4</v>
      </c>
    </row>
    <row r="4" spans="1:28" ht="15" customHeight="1" thickBot="1">
      <c r="A4" s="28">
        <f>C1-1</f>
        <v>16</v>
      </c>
      <c r="E4" s="15"/>
      <c r="F4" s="1">
        <v>0</v>
      </c>
      <c r="G4" s="1">
        <v>0</v>
      </c>
      <c r="H4" s="1">
        <v>0</v>
      </c>
      <c r="N4" s="12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 thickBot="1">
      <c r="A5" s="24">
        <f aca="true" t="shared" si="0" ref="A5:A29">IF(A4&gt;=23,A4-23,A4+1)</f>
        <v>17</v>
      </c>
      <c r="B5" s="25">
        <v>5</v>
      </c>
      <c r="C5" s="26"/>
      <c r="D5" s="26">
        <v>3</v>
      </c>
      <c r="E5" s="27" t="b">
        <v>0</v>
      </c>
      <c r="F5" s="3">
        <f ca="1">IF(E5=FALSE,OFFSET(Verdier!$D$1,D5,0)*B5,MAX(OFFSET(Verdier!$D$1,D5,0)*B5+Verdier!$D$21,0))</f>
        <v>100</v>
      </c>
      <c r="G5" s="3">
        <f aca="true" t="shared" si="1" ref="G5:G28">MAX(G4-(G4*0.25),0)+F5</f>
        <v>100</v>
      </c>
      <c r="H5" s="7">
        <f aca="true" t="shared" si="2" ref="H5:H28">G5/$C$2*1.5</f>
        <v>1.875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8" customHeight="1" thickBot="1">
      <c r="A6" s="24">
        <f t="shared" si="0"/>
        <v>18</v>
      </c>
      <c r="B6" s="25">
        <v>1</v>
      </c>
      <c r="C6" s="26"/>
      <c r="D6" s="26">
        <v>6</v>
      </c>
      <c r="E6" s="27" t="b">
        <v>0</v>
      </c>
      <c r="F6" s="3">
        <f ca="1">IF(E6=FALSE,OFFSET(Verdier!$D$1,D6,0)*B6,MAX(OFFSET(Verdier!$D$1,D6,0)*B6+Verdier!$D$21,0))</f>
        <v>8</v>
      </c>
      <c r="G6" s="3">
        <f t="shared" si="1"/>
        <v>83</v>
      </c>
      <c r="H6" s="7">
        <f t="shared" si="2"/>
        <v>1.5562500000000001</v>
      </c>
      <c r="N6" s="12" t="s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 thickBot="1">
      <c r="A7" s="24">
        <f t="shared" si="0"/>
        <v>19</v>
      </c>
      <c r="B7" s="25">
        <v>2</v>
      </c>
      <c r="C7" s="26"/>
      <c r="D7" s="26">
        <v>3</v>
      </c>
      <c r="E7" s="27" t="b">
        <v>0</v>
      </c>
      <c r="F7" s="3">
        <f ca="1">IF(E7=FALSE,OFFSET(Verdier!$D$1,D7,0)*B7,MAX(OFFSET(Verdier!$D$1,D7,0)*B7+Verdier!$D$21,0))</f>
        <v>40</v>
      </c>
      <c r="G7" s="3">
        <f t="shared" si="1"/>
        <v>102.25</v>
      </c>
      <c r="H7" s="7">
        <f t="shared" si="2"/>
        <v>1.9171874999999998</v>
      </c>
      <c r="N7" s="16" t="s">
        <v>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8" customHeight="1" thickBot="1">
      <c r="A8" s="24">
        <f t="shared" si="0"/>
        <v>20</v>
      </c>
      <c r="B8" s="25">
        <v>3</v>
      </c>
      <c r="C8" s="26"/>
      <c r="D8" s="26">
        <v>6</v>
      </c>
      <c r="E8" s="27" t="b">
        <v>0</v>
      </c>
      <c r="F8" s="3">
        <f ca="1">IF(E8=FALSE,OFFSET(Verdier!$D$1,D8,0)*B8,MAX(OFFSET(Verdier!$D$1,D8,0)*B8+Verdier!$D$21,0))</f>
        <v>24</v>
      </c>
      <c r="G8" s="3">
        <f t="shared" si="1"/>
        <v>100.6875</v>
      </c>
      <c r="H8" s="7">
        <f t="shared" si="2"/>
        <v>1.8878906249999998</v>
      </c>
      <c r="N8" s="17" t="s">
        <v>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 thickBot="1">
      <c r="A9" s="24">
        <f t="shared" si="0"/>
        <v>21</v>
      </c>
      <c r="B9" s="25">
        <v>2</v>
      </c>
      <c r="C9" s="26"/>
      <c r="D9" s="26">
        <v>5</v>
      </c>
      <c r="E9" s="27" t="b">
        <v>0</v>
      </c>
      <c r="F9" s="3">
        <f ca="1">IF(E9=FALSE,OFFSET(Verdier!$D$1,D9,0)*B9,MAX(OFFSET(Verdier!$D$1,D9,0)*B9+Verdier!$D$21,0))</f>
        <v>29.567999999999998</v>
      </c>
      <c r="G9" s="3">
        <f t="shared" si="1"/>
        <v>105.083625</v>
      </c>
      <c r="H9" s="7">
        <f t="shared" si="2"/>
        <v>1.97031796875</v>
      </c>
      <c r="N9" s="10" t="s">
        <v>10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 thickBot="1">
      <c r="A10" s="24">
        <f t="shared" si="0"/>
        <v>22</v>
      </c>
      <c r="B10" s="25">
        <v>1</v>
      </c>
      <c r="C10" s="26"/>
      <c r="D10" s="26">
        <v>3</v>
      </c>
      <c r="E10" s="27" t="b">
        <v>0</v>
      </c>
      <c r="F10" s="3">
        <f ca="1">IF(E10=FALSE,OFFSET(Verdier!$D$1,D10,0)*B10,MAX(OFFSET(Verdier!$D$1,D10,0)*B10+Verdier!$D$21,0))</f>
        <v>20</v>
      </c>
      <c r="G10" s="3">
        <f t="shared" si="1"/>
        <v>98.81271875</v>
      </c>
      <c r="H10" s="7">
        <f t="shared" si="2"/>
        <v>1.8527384765625</v>
      </c>
      <c r="N10" s="17" t="s">
        <v>9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18" customHeight="1" thickBot="1">
      <c r="A11" s="24">
        <f t="shared" si="0"/>
        <v>23</v>
      </c>
      <c r="B11" s="25">
        <v>2</v>
      </c>
      <c r="C11" s="26"/>
      <c r="D11" s="26">
        <v>18</v>
      </c>
      <c r="E11" s="27" t="b">
        <v>0</v>
      </c>
      <c r="F11" s="3">
        <f ca="1">IF(E11=FALSE,OFFSET(Verdier!$D$1,D11,0)*B11,MAX(OFFSET(Verdier!$D$1,D11,0)*B11+Verdier!$D$21,0))</f>
        <v>16</v>
      </c>
      <c r="G11" s="3">
        <f t="shared" si="1"/>
        <v>90.1095390625</v>
      </c>
      <c r="H11" s="7">
        <f t="shared" si="2"/>
        <v>1.689553857421875</v>
      </c>
      <c r="N11" s="12" t="s">
        <v>11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/>
    </row>
    <row r="12" spans="1:29" ht="18" customHeight="1" thickBot="1">
      <c r="A12" s="24">
        <f t="shared" si="0"/>
        <v>0</v>
      </c>
      <c r="B12" s="25">
        <v>1</v>
      </c>
      <c r="C12" s="26"/>
      <c r="D12" s="26">
        <v>6</v>
      </c>
      <c r="E12" s="27" t="b">
        <v>0</v>
      </c>
      <c r="F12" s="3">
        <f ca="1">IF(E12=FALSE,OFFSET(Verdier!$D$1,D12,0)*B12,MAX(OFFSET(Verdier!$D$1,D12,0)*B12+Verdier!$D$21,0))</f>
        <v>8</v>
      </c>
      <c r="G12" s="3">
        <f t="shared" si="1"/>
        <v>75.582154296875</v>
      </c>
      <c r="H12" s="7">
        <f t="shared" si="2"/>
        <v>1.4171653930664063</v>
      </c>
      <c r="N12" s="12" t="s">
        <v>3</v>
      </c>
      <c r="AC12"/>
    </row>
    <row r="13" spans="1:8" ht="18" customHeight="1" thickBot="1">
      <c r="A13" s="24">
        <f t="shared" si="0"/>
        <v>1</v>
      </c>
      <c r="B13" s="25">
        <v>2</v>
      </c>
      <c r="C13" s="26"/>
      <c r="D13" s="26">
        <v>3</v>
      </c>
      <c r="E13" s="27" t="b">
        <v>0</v>
      </c>
      <c r="F13" s="3">
        <f ca="1">IF(E13=FALSE,OFFSET(Verdier!$D$1,D13,0)*B13,MAX(OFFSET(Verdier!$D$1,D13,0)*B13+Verdier!$D$21,0))</f>
        <v>40</v>
      </c>
      <c r="G13" s="3">
        <f t="shared" si="1"/>
        <v>96.68661572265626</v>
      </c>
      <c r="H13" s="7">
        <f t="shared" si="2"/>
        <v>1.8128740447998046</v>
      </c>
    </row>
    <row r="14" spans="1:8" ht="18" customHeight="1" thickBot="1">
      <c r="A14" s="24">
        <f t="shared" si="0"/>
        <v>2</v>
      </c>
      <c r="B14" s="25">
        <v>1</v>
      </c>
      <c r="C14" s="26"/>
      <c r="D14" s="26">
        <v>0</v>
      </c>
      <c r="E14" s="27" t="b">
        <v>0</v>
      </c>
      <c r="F14" s="3">
        <f ca="1">IF(E14=FALSE,OFFSET(Verdier!$D$1,D14,0)*B14,MAX(OFFSET(Verdier!$D$1,D14,0)*B14+Verdier!$D$21,0))</f>
        <v>0</v>
      </c>
      <c r="G14" s="3">
        <f t="shared" si="1"/>
        <v>72.51496179199219</v>
      </c>
      <c r="H14" s="7">
        <f t="shared" si="2"/>
        <v>1.3596555335998537</v>
      </c>
    </row>
    <row r="15" spans="1:8" ht="18" customHeight="1" thickBot="1">
      <c r="A15" s="24">
        <f t="shared" si="0"/>
        <v>3</v>
      </c>
      <c r="B15" s="25">
        <v>1</v>
      </c>
      <c r="C15" s="26"/>
      <c r="D15" s="26">
        <v>0</v>
      </c>
      <c r="E15" s="27" t="b">
        <v>0</v>
      </c>
      <c r="F15" s="3">
        <f ca="1">IF(E15=FALSE,OFFSET(Verdier!$D$1,D15,0)*B15,MAX(OFFSET(Verdier!$D$1,D15,0)*B15+Verdier!$D$21,0))</f>
        <v>0</v>
      </c>
      <c r="G15" s="3">
        <f t="shared" si="1"/>
        <v>54.386221343994144</v>
      </c>
      <c r="H15" s="7">
        <f t="shared" si="2"/>
        <v>1.0197416501998902</v>
      </c>
    </row>
    <row r="16" spans="1:8" ht="18" customHeight="1" thickBot="1">
      <c r="A16" s="24">
        <f t="shared" si="0"/>
        <v>4</v>
      </c>
      <c r="B16" s="25">
        <v>1</v>
      </c>
      <c r="C16" s="26"/>
      <c r="D16" s="26">
        <v>0</v>
      </c>
      <c r="E16" s="27" t="b">
        <v>0</v>
      </c>
      <c r="F16" s="3">
        <f ca="1">IF(E16=FALSE,OFFSET(Verdier!$D$1,D16,0)*B16,MAX(OFFSET(Verdier!$D$1,D16,0)*B16+Verdier!$D$21,0))</f>
        <v>0</v>
      </c>
      <c r="G16" s="3">
        <f t="shared" si="1"/>
        <v>40.789666007995606</v>
      </c>
      <c r="H16" s="7">
        <f t="shared" si="2"/>
        <v>0.7648062376499176</v>
      </c>
    </row>
    <row r="17" spans="1:8" ht="18" customHeight="1" thickBot="1">
      <c r="A17" s="24">
        <f t="shared" si="0"/>
        <v>5</v>
      </c>
      <c r="B17" s="25">
        <v>1</v>
      </c>
      <c r="C17" s="26"/>
      <c r="D17" s="26">
        <v>0</v>
      </c>
      <c r="E17" s="27" t="b">
        <v>0</v>
      </c>
      <c r="F17" s="3">
        <f ca="1">IF(E17=FALSE,OFFSET(Verdier!$D$1,D17,0)*B17,MAX(OFFSET(Verdier!$D$1,D17,0)*B17+Verdier!$D$21,0))</f>
        <v>0</v>
      </c>
      <c r="G17" s="3">
        <f t="shared" si="1"/>
        <v>30.592249505996705</v>
      </c>
      <c r="H17" s="7">
        <f t="shared" si="2"/>
        <v>0.5736046782374382</v>
      </c>
    </row>
    <row r="18" spans="1:8" ht="15" customHeight="1">
      <c r="A18" s="28">
        <f t="shared" si="0"/>
        <v>6</v>
      </c>
      <c r="F18" s="3">
        <f ca="1">IF(E18=FALSE,OFFSET(Verdier!$D$1,D18,0)*B18,MAX(OFFSET(Verdier!$D$1,D18,0)*B18+Verdier!$D$21,0))</f>
        <v>0</v>
      </c>
      <c r="G18" s="3">
        <f t="shared" si="1"/>
        <v>22.94418712949753</v>
      </c>
      <c r="H18" s="7">
        <f t="shared" si="2"/>
        <v>0.43020350867807866</v>
      </c>
    </row>
    <row r="19" spans="1:8" ht="15" customHeight="1">
      <c r="A19" s="28">
        <f t="shared" si="0"/>
        <v>7</v>
      </c>
      <c r="C19" s="29" t="s">
        <v>34</v>
      </c>
      <c r="D19" s="30"/>
      <c r="E19" s="30"/>
      <c r="F19" s="3">
        <f ca="1">IF(E19=FALSE,OFFSET(Verdier!$D$1,D19,0)*B19,MAX(OFFSET(Verdier!$D$1,D19,0)*B19+Verdier!$D$21,0))</f>
        <v>0</v>
      </c>
      <c r="G19" s="3">
        <f t="shared" si="1"/>
        <v>17.208140347123148</v>
      </c>
      <c r="H19" s="7">
        <f t="shared" si="2"/>
        <v>0.32265263150855905</v>
      </c>
    </row>
    <row r="20" spans="1:8" ht="15" customHeight="1">
      <c r="A20" s="28">
        <f t="shared" si="0"/>
        <v>8</v>
      </c>
      <c r="F20" s="3">
        <f ca="1">IF(E20=FALSE,OFFSET(Verdier!$D$1,D20,0)*B20,MAX(OFFSET(Verdier!$D$1,D20,0)*B20+Verdier!$D$21,0))</f>
        <v>0</v>
      </c>
      <c r="G20" s="3">
        <f t="shared" si="1"/>
        <v>12.906105260342361</v>
      </c>
      <c r="H20" s="7">
        <f t="shared" si="2"/>
        <v>0.2419894736314193</v>
      </c>
    </row>
    <row r="21" spans="1:8" ht="15" customHeight="1">
      <c r="A21" s="28">
        <f t="shared" si="0"/>
        <v>9</v>
      </c>
      <c r="F21" s="3">
        <f ca="1">IF(E21=FALSE,OFFSET(Verdier!$D$1,D21,0)*B21,MAX(OFFSET(Verdier!$D$1,D21,0)*B21+Verdier!$D$21,0))</f>
        <v>0</v>
      </c>
      <c r="G21" s="3">
        <f t="shared" si="1"/>
        <v>9.679578945256772</v>
      </c>
      <c r="H21" s="7">
        <f t="shared" si="2"/>
        <v>0.18149210522356446</v>
      </c>
    </row>
    <row r="22" spans="1:8" ht="15" customHeight="1">
      <c r="A22" s="28">
        <f t="shared" si="0"/>
        <v>10</v>
      </c>
      <c r="F22" s="3">
        <f ca="1">IF(E22=FALSE,OFFSET(Verdier!$D$1,D22,0)*B22,MAX(OFFSET(Verdier!$D$1,D22,0)*B22+Verdier!$D$21,0))</f>
        <v>0</v>
      </c>
      <c r="G22" s="3">
        <f t="shared" si="1"/>
        <v>7.259684208942579</v>
      </c>
      <c r="H22" s="7">
        <f t="shared" si="2"/>
        <v>0.13611907891767333</v>
      </c>
    </row>
    <row r="23" spans="1:8" ht="15" customHeight="1">
      <c r="A23" s="28">
        <f t="shared" si="0"/>
        <v>11</v>
      </c>
      <c r="F23" s="3">
        <f ca="1">IF(E23=FALSE,OFFSET(Verdier!$D$1,D23,0)*B23,MAX(OFFSET(Verdier!$D$1,D23,0)*B23+Verdier!$D$21,0))</f>
        <v>0</v>
      </c>
      <c r="G23" s="3">
        <f t="shared" si="1"/>
        <v>5.444763156706934</v>
      </c>
      <c r="H23" s="7">
        <f t="shared" si="2"/>
        <v>0.102089309188255</v>
      </c>
    </row>
    <row r="24" spans="1:8" ht="15" customHeight="1">
      <c r="A24" s="28">
        <f t="shared" si="0"/>
        <v>12</v>
      </c>
      <c r="F24" s="3">
        <f ca="1">IF(E24=FALSE,OFFSET(Verdier!$D$1,D24,0)*B24,MAX(OFFSET(Verdier!$D$1,D24,0)*B24+Verdier!$D$21,0))</f>
        <v>0</v>
      </c>
      <c r="G24" s="3">
        <f t="shared" si="1"/>
        <v>4.0835723675302</v>
      </c>
      <c r="H24" s="7">
        <f t="shared" si="2"/>
        <v>0.07656698189119127</v>
      </c>
    </row>
    <row r="25" spans="1:8" ht="15" customHeight="1">
      <c r="A25" s="28">
        <f t="shared" si="0"/>
        <v>13</v>
      </c>
      <c r="F25" s="3">
        <f ca="1">IF(E25=FALSE,OFFSET(Verdier!$D$1,D25,0)*B25,MAX(OFFSET(Verdier!$D$1,D25,0)*B25+Verdier!$D$21,0))</f>
        <v>0</v>
      </c>
      <c r="G25" s="3">
        <f t="shared" si="1"/>
        <v>3.06267927564765</v>
      </c>
      <c r="H25" s="7">
        <f t="shared" si="2"/>
        <v>0.057425236418393436</v>
      </c>
    </row>
    <row r="26" spans="1:8" ht="15" customHeight="1">
      <c r="A26" s="28">
        <f t="shared" si="0"/>
        <v>14</v>
      </c>
      <c r="F26" s="3">
        <f ca="1">IF(E26=FALSE,OFFSET(Verdier!$D$1,D26,0)*B26,MAX(OFFSET(Verdier!$D$1,D26,0)*B26+Verdier!$D$21,0))</f>
        <v>0</v>
      </c>
      <c r="G26" s="3">
        <f t="shared" si="1"/>
        <v>2.2970094567357378</v>
      </c>
      <c r="H26" s="7">
        <f t="shared" si="2"/>
        <v>0.04306892731379508</v>
      </c>
    </row>
    <row r="27" spans="1:8" ht="15" customHeight="1">
      <c r="A27" s="28">
        <f t="shared" si="0"/>
        <v>15</v>
      </c>
      <c r="F27" s="3">
        <f ca="1">IF(E27=FALSE,OFFSET(Verdier!$D$1,D27,0)*B27,MAX(OFFSET(Verdier!$D$1,D27,0)*B27+Verdier!$D$21,0))</f>
        <v>0</v>
      </c>
      <c r="G27" s="3">
        <f t="shared" si="1"/>
        <v>1.7227570925518032</v>
      </c>
      <c r="H27" s="7">
        <f t="shared" si="2"/>
        <v>0.03230169548534631</v>
      </c>
    </row>
    <row r="28" spans="1:8" ht="12.75">
      <c r="A28" s="28">
        <f t="shared" si="0"/>
        <v>16</v>
      </c>
      <c r="F28" s="3">
        <f ca="1">IF(E28=FALSE,OFFSET(Verdier!$D$1,D28,0)*B28,MAX(OFFSET(Verdier!$D$1,D28,0)*B28+Verdier!$D$21,0))</f>
        <v>0</v>
      </c>
      <c r="G28" s="3">
        <f t="shared" si="1"/>
        <v>1.2920678194138524</v>
      </c>
      <c r="H28" s="7">
        <f t="shared" si="2"/>
        <v>0.024226271614009733</v>
      </c>
    </row>
    <row r="29" ht="12.75">
      <c r="A29" s="28">
        <f t="shared" si="0"/>
        <v>17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1">
    <mergeCell ref="C19:E19"/>
  </mergeCells>
  <hyperlinks>
    <hyperlink ref="N1" r:id="rId1" display="http://www.boberg.no/funstuff/WINDOWS/Temporary Internet Files/Hurl/intro.html"/>
    <hyperlink ref="N65535" r:id="rId2" display="http://www.boberg.no/funstuff/WINDOWS/Temporary Internet Files/Hurl/intro.html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</dc:creator>
  <cp:keywords/>
  <dc:description>E-mail comments to davidcouzens@hotmail.com</dc:description>
  <cp:lastModifiedBy>Admin</cp:lastModifiedBy>
  <cp:lastPrinted>1999-08-27T13:55:44Z</cp:lastPrinted>
  <dcterms:created xsi:type="dcterms:W3CDTF">1999-08-18T12:19:15Z</dcterms:created>
  <dcterms:modified xsi:type="dcterms:W3CDTF">2003-11-26T09:26:01Z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-1962632120</vt:i4>
  </property>
  <property fmtid="{D5CDD505-2E9C-101B-9397-08002B2CF9AE}" pid="3" name="_EmailSubject">
    <vt:lpwstr>Nå går det andelig ann å planlegg litt</vt:lpwstr>
  </property>
  <property fmtid="{D5CDD505-2E9C-101B-9397-08002B2CF9AE}" pid="4" name="_AuthorEmail">
    <vt:lpwstr>jarle@oudalstol.com</vt:lpwstr>
  </property>
  <property fmtid="{D5CDD505-2E9C-101B-9397-08002B2CF9AE}" pid="5" name="_AuthorEmailDisplayName">
    <vt:lpwstr>Jarle</vt:lpwstr>
  </property>
</Properties>
</file>